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ulpit\Michałek\2025\PRZETARGI\482500632  Zwały Jankowice\Wniosek\"/>
    </mc:Choice>
  </mc:AlternateContent>
  <xr:revisionPtr revIDLastSave="0" documentId="13_ncr:1_{EF350A82-39FE-42CE-820C-80949513748A}" xr6:coauthVersionLast="47" xr6:coauthVersionMax="47" xr10:uidLastSave="{00000000-0000-0000-0000-000000000000}"/>
  <bookViews>
    <workbookView xWindow="-28920" yWindow="-120" windowWidth="29040" windowHeight="15720" xr2:uid="{8EADFAC1-06B7-4D1A-B0BB-63D1E6DCCA43}"/>
  </bookViews>
  <sheets>
    <sheet name="Zadanie 1" sheetId="1" r:id="rId1"/>
    <sheet name="Zadanie 2" sheetId="2" r:id="rId2"/>
  </sheets>
  <definedNames>
    <definedName name="_xlnm.Print_Area" localSheetId="1">'Zadanie 2'!$A$1:$M$17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1" l="1"/>
  <c r="K10" i="1" s="1"/>
  <c r="G8" i="1" l="1"/>
  <c r="G9" i="1" s="1"/>
  <c r="G10" i="2"/>
  <c r="G11" i="2" s="1"/>
  <c r="K11" i="2" s="1"/>
  <c r="L11" i="2" s="1"/>
  <c r="G8" i="2"/>
  <c r="G9" i="2" s="1"/>
  <c r="K9" i="2" s="1"/>
  <c r="L9" i="2" s="1"/>
  <c r="G6" i="2"/>
  <c r="G7" i="2" s="1"/>
  <c r="K7" i="2" s="1"/>
  <c r="L7" i="2" s="1"/>
  <c r="G6" i="1"/>
  <c r="K10" i="2" l="1"/>
  <c r="L10" i="2" s="1"/>
  <c r="M10" i="2" s="1"/>
  <c r="K8" i="2"/>
  <c r="L8" i="2" s="1"/>
  <c r="M8" i="2" s="1"/>
  <c r="K6" i="2"/>
  <c r="L6" i="2" s="1"/>
  <c r="M6" i="2" s="1"/>
  <c r="K8" i="1"/>
  <c r="L8" i="1" s="1"/>
  <c r="K9" i="1"/>
  <c r="L9" i="1" s="1"/>
  <c r="G7" i="1"/>
  <c r="K6" i="1"/>
  <c r="L6" i="1" s="1"/>
  <c r="L10" i="1"/>
  <c r="L12" i="2" l="1"/>
  <c r="M12" i="2"/>
  <c r="M8" i="1"/>
  <c r="M10" i="1"/>
  <c r="K7" i="1"/>
  <c r="L7" i="1" s="1"/>
  <c r="L11" i="1" l="1"/>
  <c r="M6" i="1"/>
  <c r="M11" i="1" l="1"/>
</calcChain>
</file>

<file path=xl/sharedStrings.xml><?xml version="1.0" encoding="utf-8"?>
<sst xmlns="http://schemas.openxmlformats.org/spreadsheetml/2006/main" count="79" uniqueCount="43">
  <si>
    <t>Załącznik nr 2.1 do SWZ</t>
  </si>
  <si>
    <t>WYLICZENIE OFEROWANYCH CEN JEDNOSTKOWYCH</t>
  </si>
  <si>
    <t>Lp.</t>
  </si>
  <si>
    <t>Rodzaj sprzętu</t>
  </si>
  <si>
    <r>
      <t xml:space="preserve">Szacunkowa ilość godz.
</t>
    </r>
    <r>
      <rPr>
        <b/>
        <sz val="16"/>
        <rFont val="Times New Roman"/>
        <family val="1"/>
        <charset val="238"/>
      </rPr>
      <t>T</t>
    </r>
    <r>
      <rPr>
        <b/>
        <vertAlign val="subscript"/>
        <sz val="16"/>
        <rFont val="Times New Roman"/>
        <family val="1"/>
        <charset val="238"/>
      </rPr>
      <t>szac</t>
    </r>
    <r>
      <rPr>
        <sz val="10"/>
        <rFont val="Times New Roman"/>
        <family val="1"/>
        <charset val="238"/>
      </rPr>
      <t xml:space="preserve">
[h]</t>
    </r>
  </si>
  <si>
    <r>
      <t xml:space="preserve">Jednostkowa stawka bazowa netto [zł/h]
</t>
    </r>
    <r>
      <rPr>
        <b/>
        <sz val="16"/>
        <rFont val="Times New Roman"/>
        <family val="1"/>
        <charset val="238"/>
      </rPr>
      <t>S</t>
    </r>
    <r>
      <rPr>
        <b/>
        <vertAlign val="subscript"/>
        <sz val="16"/>
        <rFont val="Times New Roman"/>
        <family val="1"/>
        <charset val="238"/>
      </rPr>
      <t>b</t>
    </r>
  </si>
  <si>
    <r>
      <t xml:space="preserve">Rozliczeniowe  zużycie paliwa  [l/h] 
</t>
    </r>
    <r>
      <rPr>
        <b/>
        <sz val="14"/>
        <rFont val="Times New Roman"/>
        <family val="1"/>
        <charset val="238"/>
      </rPr>
      <t>Z</t>
    </r>
    <r>
      <rPr>
        <b/>
        <vertAlign val="subscript"/>
        <sz val="14"/>
        <rFont val="Times New Roman"/>
        <family val="1"/>
        <charset val="238"/>
      </rPr>
      <t>m</t>
    </r>
  </si>
  <si>
    <t>Rodzaj paliwa</t>
  </si>
  <si>
    <t>Wartość netto 
[zł]</t>
  </si>
  <si>
    <t>Wartość oferty netto dla poszczególnych pozycji Formularza Ofertowego 
[zł]</t>
  </si>
  <si>
    <t>ON</t>
  </si>
  <si>
    <t xml:space="preserve"> - wypełnia Wykonawca</t>
  </si>
  <si>
    <r>
      <t xml:space="preserve">- uzyskaną wartość należy przenieść do EFO, do kolumny </t>
    </r>
    <r>
      <rPr>
        <b/>
        <i/>
        <sz val="12"/>
        <rFont val="Times New Roman"/>
        <family val="1"/>
        <charset val="238"/>
      </rPr>
      <t>"Cena jedn. netto"</t>
    </r>
  </si>
  <si>
    <t>1.1.</t>
  </si>
  <si>
    <t>1.2.</t>
  </si>
  <si>
    <t>2.1.</t>
  </si>
  <si>
    <t>2.2.</t>
  </si>
  <si>
    <t>12 = 4 x 11</t>
  </si>
  <si>
    <t>11 = 7 + (8 x 10)</t>
  </si>
  <si>
    <t>7 = 5 + 6</t>
  </si>
  <si>
    <r>
      <t xml:space="preserve">Minimalna stawka godzinowa netto
[zł/h]
</t>
    </r>
    <r>
      <rPr>
        <b/>
        <sz val="16"/>
        <rFont val="Times New Roman"/>
        <family val="1"/>
        <charset val="238"/>
      </rPr>
      <t>S</t>
    </r>
    <r>
      <rPr>
        <b/>
        <vertAlign val="subscript"/>
        <sz val="16"/>
        <rFont val="Times New Roman"/>
        <family val="1"/>
        <charset val="238"/>
      </rPr>
      <t>bz</t>
    </r>
  </si>
  <si>
    <r>
      <t xml:space="preserve">Stawka godzinowa - pozostałe koszty bez paliwa netto
[zł/h]
</t>
    </r>
    <r>
      <rPr>
        <b/>
        <sz val="16"/>
        <rFont val="Times New Roman"/>
        <family val="1"/>
        <charset val="238"/>
      </rPr>
      <t>S</t>
    </r>
    <r>
      <rPr>
        <b/>
        <vertAlign val="subscript"/>
        <sz val="16"/>
        <rFont val="Times New Roman"/>
        <family val="1"/>
        <charset val="238"/>
      </rPr>
      <t>bs</t>
    </r>
  </si>
  <si>
    <r>
      <t xml:space="preserve">Jednostkowa cena 
paliwa netto [zł/l]
</t>
    </r>
    <r>
      <rPr>
        <b/>
        <sz val="14"/>
        <rFont val="Times New Roman"/>
        <family val="1"/>
        <charset val="238"/>
      </rPr>
      <t>C</t>
    </r>
    <r>
      <rPr>
        <b/>
        <vertAlign val="subscript"/>
        <sz val="14"/>
        <rFont val="Times New Roman"/>
        <family val="1"/>
        <charset val="238"/>
      </rPr>
      <t>pp</t>
    </r>
  </si>
  <si>
    <r>
      <t xml:space="preserve">Cena jednostkowa ogółem  netto [zł/h]
</t>
    </r>
    <r>
      <rPr>
        <b/>
        <sz val="12"/>
        <rFont val="Times New Roman"/>
        <family val="1"/>
        <charset val="238"/>
      </rPr>
      <t>C</t>
    </r>
    <r>
      <rPr>
        <b/>
        <vertAlign val="subscript"/>
        <sz val="12"/>
        <rFont val="Times New Roman"/>
        <family val="1"/>
        <charset val="238"/>
      </rPr>
      <t xml:space="preserve"> jednostkowa oferty</t>
    </r>
  </si>
  <si>
    <r>
      <t xml:space="preserve">SPYCHARKA GĄSIENICOWA Z OPERATOREM  / POJEMNOŚĆ LEMIESZA MIN.3,5M3 MOC SILNIKA MIN.110KW / Z MONITORINGIEM /
</t>
    </r>
    <r>
      <rPr>
        <b/>
        <sz val="10"/>
        <color rgb="FFFF0000"/>
        <rFont val="Times New Roman"/>
        <family val="1"/>
        <charset val="238"/>
      </rPr>
      <t>TRYB OBCIĄŻONY</t>
    </r>
  </si>
  <si>
    <r>
      <t xml:space="preserve">SPYCHARKA GĄSIENICOWA Z OPERATOREM  / POJEMNOŚĆ LEMIESZA MIN.3,5M3 MOC SILNIKA MIN.110KW / Z MONITORINGIEM / 
</t>
    </r>
    <r>
      <rPr>
        <b/>
        <sz val="10"/>
        <color rgb="FFFF0000"/>
        <rFont val="Times New Roman"/>
        <family val="1"/>
        <charset val="238"/>
      </rPr>
      <t>TRYB JAŁOWY</t>
    </r>
  </si>
  <si>
    <t>3</t>
  </si>
  <si>
    <t>3.1.</t>
  </si>
  <si>
    <r>
      <t xml:space="preserve">UWAGA! 
</t>
    </r>
    <r>
      <rPr>
        <b/>
        <sz val="11"/>
        <rFont val="Times New Roman"/>
        <family val="1"/>
        <charset val="238"/>
      </rPr>
      <t>Wykonawca wypełnia wyłącznie oznaczone komórki w kolumnie nr 6 (F) - pozostałe wartości wyliczą się same, zgodnie z formułami wprowadzonymi przez Zamawiającego</t>
    </r>
  </si>
  <si>
    <t>Poz. EFO</t>
  </si>
  <si>
    <t>ZADANIE NR 1 - SPRZĘT PODSTAWOWY</t>
  </si>
  <si>
    <t>ZADANIE NR 2 - SPRZĘT UZUPEŁNIAJĄCY</t>
  </si>
  <si>
    <t>3.2.</t>
  </si>
  <si>
    <t>Nr sprawy 482500632</t>
  </si>
  <si>
    <r>
      <t xml:space="preserve">ŁADOWARKA KOŁOWA Z WAGĄ BEZ LEGALIZACJI Z OPERATOREM / POJEMNOŚĆ ŁYŻKI MIN.3,0M3 MOC SILNIKA MIN.110KW POZOSTAŁE WYMAGANIA ZGODNIE Z SWZ  / Z MONITORINGIEM /                           
</t>
    </r>
    <r>
      <rPr>
        <b/>
        <sz val="10"/>
        <color rgb="FFFF0000"/>
        <rFont val="Times New Roman"/>
        <family val="1"/>
        <charset val="238"/>
      </rPr>
      <t>TRYB OBCIĄŻONY</t>
    </r>
  </si>
  <si>
    <r>
      <t xml:space="preserve">ŁADOWARKA KOŁOWA Z WAGĄ BEZ LEGALIZACJI Z OPERATOREM / POJEMNOŚĆ ŁYŻKI MIN.3,0M3 MOC SILNIKA MIN.110KW POZOSTAŁE WYMAGANIA ZGODNIE Z SWZ  / Z MONITORINGIEM /                                                                                                                                                                                                            
</t>
    </r>
    <r>
      <rPr>
        <b/>
        <sz val="10"/>
        <color rgb="FFFF0000"/>
        <rFont val="Times New Roman"/>
        <family val="1"/>
        <charset val="238"/>
      </rPr>
      <t>TRYB JAŁOWY</t>
    </r>
  </si>
  <si>
    <r>
      <t xml:space="preserve">ŁADOWARKA KOŁOWA BEZ WAGI Z OPERATOREM / POJEMNOŚĆ ŁYŻKI MIN.0,4M3 MOC SILNIKA MIN.34KW POZOSTAŁE WYMAGANIA ZGODNIE Z SWZ / Z MONITORINGIEM /
</t>
    </r>
    <r>
      <rPr>
        <b/>
        <sz val="10"/>
        <color rgb="FFFF0000"/>
        <rFont val="Times New Roman"/>
        <family val="1"/>
        <charset val="238"/>
      </rPr>
      <t>TRYB OBCIĄŻONY</t>
    </r>
  </si>
  <si>
    <r>
      <t xml:space="preserve">ŁADOWARKA KOŁOWA BEZ WAGI Z OPERATOREM / POJEMNOŚĆ ŁYŻKI MIN.0,4M3 MOC SILNIKA MIN.34KW POZOSTAŁE WYMAGANIA ZGODNIE Z SWZ / Z MONITORINGIEM / 
</t>
    </r>
    <r>
      <rPr>
        <b/>
        <sz val="10"/>
        <color rgb="FFFF0000"/>
        <rFont val="Times New Roman"/>
        <family val="1"/>
        <charset val="238"/>
      </rPr>
      <t>TRYB JAŁOWY</t>
    </r>
  </si>
  <si>
    <r>
      <t xml:space="preserve">KOPARKA KOŁOWA Z OPERATOREM /  POJEMNOŚĆ ŁYŻKI MIN.0,4 M3 POZOSTAŁE WYMAGANIA ZGODNIE Z SWZ   / Z MONITORINGIEM / 
</t>
    </r>
    <r>
      <rPr>
        <b/>
        <sz val="10"/>
        <color rgb="FFFF0000"/>
        <rFont val="Times New Roman"/>
        <family val="1"/>
        <charset val="238"/>
      </rPr>
      <t>TRYB OBCIĄŻONY</t>
    </r>
  </si>
  <si>
    <r>
      <t xml:space="preserve"> KOPARKA KOŁOWA Z OPERATOREM /  POJEMNOŚĆ ŁYŻKI MIN.0,4 M3 POZOSTAŁE WYMAGANIA ZGODNIE Z SWZ   / Z MONITORINGIEM /                                                                                                                                                                                                            
</t>
    </r>
    <r>
      <rPr>
        <b/>
        <sz val="10"/>
        <color rgb="FFFF0000"/>
        <rFont val="Times New Roman"/>
        <family val="1"/>
        <charset val="238"/>
      </rPr>
      <t>TRYB JAŁOWY</t>
    </r>
  </si>
  <si>
    <r>
      <t xml:space="preserve">KOPARKOŁADOWARKA KOŁOWA Z OPERATOREM /  POJEMNOŚC ŁYŻKI CZOŁOWEJ (LEMIESZA) ŁADOWARKI MIN.0,3 M3 POZOSTAŁE WYMAGANIA ZGODNIE Z SWZ  / Z MONITORINGIEM / /                           
</t>
    </r>
    <r>
      <rPr>
        <b/>
        <sz val="10"/>
        <color rgb="FFFF0000"/>
        <rFont val="Times New Roman"/>
        <family val="1"/>
        <charset val="238"/>
      </rPr>
      <t>TRYB OBCIĄŻONY</t>
    </r>
  </si>
  <si>
    <r>
      <t xml:space="preserve">KOPARKOŁADOWARKA KOŁOWA Z OPERATOREM /  POJEMNOŚC ŁYŻKI CZOŁOWEJ (LEMIESZA) ŁADOWARKI MIN.0,3 M3 POZOSTAŁE WYMAGANIA ZGODNIE Z SWZ  / Z MONITORINGIEM /                                                                                                                                                                                                             
</t>
    </r>
    <r>
      <rPr>
        <b/>
        <sz val="10"/>
        <color rgb="FFFF0000"/>
        <rFont val="Times New Roman"/>
        <family val="1"/>
        <charset val="238"/>
      </rPr>
      <t>TRYB JAŁOWY</t>
    </r>
  </si>
  <si>
    <r>
      <t xml:space="preserve"> WALEC WIBRACYJNY CIĄGNIONY / MOC SILNIKA MIN.50KW MASA MIN.8,0T / BEZ MONITORINGU            
</t>
    </r>
    <r>
      <rPr>
        <b/>
        <sz val="10"/>
        <color rgb="FFFF0000"/>
        <rFont val="Times New Roman"/>
        <family val="1"/>
        <charset val="238"/>
      </rPr>
      <t>ogólny płatny czas pozostawania w dyspozycji Zamawiającego - stawka z paliwem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</si>
</sst>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2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6"/>
      <name val="Times New Roman"/>
      <family val="1"/>
      <charset val="238"/>
    </font>
    <font>
      <b/>
      <vertAlign val="subscript"/>
      <sz val="16"/>
      <name val="Times New Roman"/>
      <family val="1"/>
      <charset val="238"/>
    </font>
    <font>
      <b/>
      <vertAlign val="subscript"/>
      <sz val="14"/>
      <name val="Times New Roman"/>
      <family val="1"/>
      <charset val="238"/>
    </font>
    <font>
      <b/>
      <vertAlign val="subscript"/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i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color rgb="FF0070C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67EFA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1">
    <xf numFmtId="0" fontId="0" fillId="0" borderId="0"/>
  </cellStyleXfs>
  <cellXfs count="50">
    <xf numFmtId="0" fontId="0" fillId="0" borderId="0" xfId="0"/>
    <xf numFmtId="0" fontId="12" fillId="0" borderId="0" xfId="0" applyFont="1"/>
    <xf numFmtId="0" fontId="15" fillId="0" borderId="0" xfId="0" applyFont="1"/>
    <xf numFmtId="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 wrapText="1" inden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right" vertical="center" indent="1"/>
    </xf>
    <xf numFmtId="4" fontId="1" fillId="0" borderId="1" xfId="0" applyNumberFormat="1" applyFont="1" applyBorder="1" applyAlignment="1">
      <alignment horizontal="right" vertical="center" indent="1"/>
    </xf>
    <xf numFmtId="4" fontId="1" fillId="0" borderId="1" xfId="0" applyNumberFormat="1" applyFont="1" applyBorder="1" applyAlignment="1">
      <alignment horizontal="right" vertical="center" wrapText="1" indent="1"/>
    </xf>
    <xf numFmtId="0" fontId="4" fillId="0" borderId="0" xfId="0" applyFont="1" applyAlignment="1">
      <alignment horizontal="center" vertical="center"/>
    </xf>
    <xf numFmtId="0" fontId="4" fillId="5" borderId="0" xfId="0" applyFont="1" applyFill="1" applyAlignment="1">
      <alignment vertical="center" wrapText="1"/>
    </xf>
    <xf numFmtId="0" fontId="4" fillId="5" borderId="0" xfId="0" applyFont="1" applyFill="1" applyAlignment="1">
      <alignment horizontal="right" vertical="center" wrapText="1" indent="1"/>
    </xf>
    <xf numFmtId="0" fontId="11" fillId="0" borderId="0" xfId="0" applyFont="1"/>
    <xf numFmtId="2" fontId="11" fillId="2" borderId="1" xfId="0" applyNumberFormat="1" applyFont="1" applyFill="1" applyBorder="1" applyAlignment="1">
      <alignment horizontal="center" vertical="center" wrapText="1"/>
    </xf>
    <xf numFmtId="0" fontId="1" fillId="0" borderId="0" xfId="0" quotePrefix="1" applyFont="1"/>
    <xf numFmtId="4" fontId="1" fillId="4" borderId="1" xfId="0" applyNumberFormat="1" applyFont="1" applyFill="1" applyBorder="1" applyAlignment="1">
      <alignment horizontal="center" vertical="center"/>
    </xf>
    <xf numFmtId="16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right" vertical="center" indent="1"/>
    </xf>
    <xf numFmtId="49" fontId="3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right"/>
    </xf>
    <xf numFmtId="4" fontId="17" fillId="0" borderId="0" xfId="0" applyNumberFormat="1" applyFont="1"/>
    <xf numFmtId="3" fontId="4" fillId="0" borderId="6" xfId="0" applyNumberFormat="1" applyFont="1" applyBorder="1" applyAlignment="1">
      <alignment horizontal="center" vertical="center" wrapText="1"/>
    </xf>
    <xf numFmtId="4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8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right" vertical="center" inden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horizontal="right" vertical="center" indent="1"/>
    </xf>
    <xf numFmtId="4" fontId="1" fillId="4" borderId="4" xfId="0" applyNumberFormat="1" applyFont="1" applyFill="1" applyBorder="1" applyAlignment="1">
      <alignment horizontal="right" vertical="center" inden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67EF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B2E66-964F-4D91-995E-DBD68A99CB9A}">
  <dimension ref="A1:M16"/>
  <sheetViews>
    <sheetView tabSelected="1" zoomScale="90" zoomScaleNormal="90" zoomScaleSheetLayoutView="80" workbookViewId="0">
      <pane xSplit="4" topLeftCell="E1" activePane="topRight" state="frozen"/>
      <selection pane="topRight"/>
    </sheetView>
  </sheetViews>
  <sheetFormatPr defaultRowHeight="15" x14ac:dyDescent="0.25"/>
  <cols>
    <col min="1" max="2" width="5.28515625" customWidth="1"/>
    <col min="3" max="3" width="91.7109375" customWidth="1"/>
    <col min="4" max="5" width="11.42578125" customWidth="1"/>
    <col min="6" max="6" width="15.7109375" customWidth="1"/>
    <col min="7" max="7" width="11.5703125" customWidth="1"/>
    <col min="8" max="8" width="13.5703125" customWidth="1"/>
    <col min="10" max="10" width="12.28515625" customWidth="1"/>
    <col min="11" max="11" width="13.28515625" customWidth="1"/>
    <col min="12" max="12" width="19.5703125" customWidth="1"/>
    <col min="13" max="13" width="19.42578125" customWidth="1"/>
  </cols>
  <sheetData>
    <row r="1" spans="1:13" ht="15.75" x14ac:dyDescent="0.25">
      <c r="A1" s="4" t="s">
        <v>33</v>
      </c>
      <c r="B1" s="4"/>
      <c r="C1" s="5"/>
      <c r="D1" s="5"/>
      <c r="E1" s="5"/>
      <c r="F1" s="5"/>
      <c r="G1" s="5"/>
      <c r="H1" s="5"/>
      <c r="I1" s="5"/>
      <c r="J1" s="5"/>
      <c r="L1" s="4"/>
      <c r="M1" s="6" t="s">
        <v>0</v>
      </c>
    </row>
    <row r="2" spans="1:13" ht="18.75" customHeight="1" x14ac:dyDescent="0.2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ht="39" customHeight="1" x14ac:dyDescent="0.25">
      <c r="A3" s="41" t="s">
        <v>30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 ht="87" customHeight="1" x14ac:dyDescent="0.25">
      <c r="A4" s="34" t="s">
        <v>29</v>
      </c>
      <c r="B4" s="7" t="s">
        <v>2</v>
      </c>
      <c r="C4" s="7" t="s">
        <v>3</v>
      </c>
      <c r="D4" s="7" t="s">
        <v>4</v>
      </c>
      <c r="E4" s="7" t="s">
        <v>20</v>
      </c>
      <c r="F4" s="7" t="s">
        <v>21</v>
      </c>
      <c r="G4" s="7" t="s">
        <v>5</v>
      </c>
      <c r="H4" s="7" t="s">
        <v>6</v>
      </c>
      <c r="I4" s="7" t="s">
        <v>7</v>
      </c>
      <c r="J4" s="7" t="s">
        <v>22</v>
      </c>
      <c r="K4" s="7" t="s">
        <v>23</v>
      </c>
      <c r="L4" s="7" t="s">
        <v>8</v>
      </c>
      <c r="M4" s="7" t="s">
        <v>9</v>
      </c>
    </row>
    <row r="5" spans="1:13" s="2" customFormat="1" ht="11.25" x14ac:dyDescent="0.2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 t="s">
        <v>19</v>
      </c>
      <c r="H5" s="8">
        <v>8</v>
      </c>
      <c r="I5" s="8">
        <v>9</v>
      </c>
      <c r="J5" s="8">
        <v>10</v>
      </c>
      <c r="K5" s="8" t="s">
        <v>18</v>
      </c>
      <c r="L5" s="8" t="s">
        <v>17</v>
      </c>
      <c r="M5" s="9">
        <v>13</v>
      </c>
    </row>
    <row r="6" spans="1:13" s="2" customFormat="1" ht="38.25" customHeight="1" x14ac:dyDescent="0.2">
      <c r="A6" s="44">
        <v>1</v>
      </c>
      <c r="B6" s="27" t="s">
        <v>13</v>
      </c>
      <c r="C6" s="7" t="s">
        <v>24</v>
      </c>
      <c r="D6" s="10">
        <v>11550</v>
      </c>
      <c r="E6" s="11">
        <v>30.5</v>
      </c>
      <c r="F6" s="3"/>
      <c r="G6" s="14" t="str">
        <f>IF(F6=0,"-",E6+F6)</f>
        <v>-</v>
      </c>
      <c r="H6" s="15">
        <v>10</v>
      </c>
      <c r="I6" s="16" t="s">
        <v>10</v>
      </c>
      <c r="J6" s="11">
        <v>5</v>
      </c>
      <c r="K6" s="17" t="str">
        <f>IF(F6=0,"-",ROUND((G6+(H6*J6)),2))</f>
        <v>-</v>
      </c>
      <c r="L6" s="18" t="str">
        <f>IF(F6=0,"-",D6*K6)</f>
        <v>-</v>
      </c>
      <c r="M6" s="45">
        <f>IF(G6=0,"-",SUM(L6:L7))</f>
        <v>0</v>
      </c>
    </row>
    <row r="7" spans="1:13" s="2" customFormat="1" ht="38.25" x14ac:dyDescent="0.2">
      <c r="A7" s="44"/>
      <c r="B7" s="27" t="s">
        <v>14</v>
      </c>
      <c r="C7" s="7" t="s">
        <v>25</v>
      </c>
      <c r="D7" s="10">
        <v>4956</v>
      </c>
      <c r="E7" s="12"/>
      <c r="F7" s="13"/>
      <c r="G7" s="19" t="str">
        <f>IF(F6=0,"-",ROUND(G6*0.7,2))</f>
        <v>-</v>
      </c>
      <c r="H7" s="15">
        <v>10</v>
      </c>
      <c r="I7" s="16" t="s">
        <v>10</v>
      </c>
      <c r="J7" s="11">
        <v>5</v>
      </c>
      <c r="K7" s="17" t="str">
        <f>IF(F6=0,"-",ROUND((G7+(H7*J7)),2))</f>
        <v>-</v>
      </c>
      <c r="L7" s="18" t="str">
        <f>IF(F6=0,"-",D7*K7)</f>
        <v>-</v>
      </c>
      <c r="M7" s="45"/>
    </row>
    <row r="8" spans="1:13" s="2" customFormat="1" ht="62.25" customHeight="1" x14ac:dyDescent="0.2">
      <c r="A8" s="46">
        <v>2</v>
      </c>
      <c r="B8" s="27" t="s">
        <v>15</v>
      </c>
      <c r="C8" s="7" t="s">
        <v>34</v>
      </c>
      <c r="D8" s="10">
        <v>33565</v>
      </c>
      <c r="E8" s="11">
        <v>30.5</v>
      </c>
      <c r="F8" s="31"/>
      <c r="G8" s="19" t="str">
        <f>IF(F8=0,"-",E8+F8)</f>
        <v>-</v>
      </c>
      <c r="H8" s="15">
        <v>7.5</v>
      </c>
      <c r="I8" s="16" t="s">
        <v>10</v>
      </c>
      <c r="J8" s="11">
        <v>5</v>
      </c>
      <c r="K8" s="17" t="str">
        <f>IF(F8=0,"-",ROUND((G8+(H8*J8)),2))</f>
        <v>-</v>
      </c>
      <c r="L8" s="18" t="str">
        <f>IF(F8=0,"-",D8*K8)</f>
        <v>-</v>
      </c>
      <c r="M8" s="48">
        <f>IF(G8=0,"-",SUM(L8:L9))</f>
        <v>0</v>
      </c>
    </row>
    <row r="9" spans="1:13" s="2" customFormat="1" ht="54" customHeight="1" x14ac:dyDescent="0.2">
      <c r="A9" s="47"/>
      <c r="B9" s="27" t="s">
        <v>16</v>
      </c>
      <c r="C9" s="7" t="s">
        <v>35</v>
      </c>
      <c r="D9" s="10">
        <v>14385</v>
      </c>
      <c r="E9" s="40"/>
      <c r="F9" s="13"/>
      <c r="G9" s="19" t="str">
        <f>IF(F8=0,"-",ROUND(G8*0.7,2))</f>
        <v>-</v>
      </c>
      <c r="H9" s="15">
        <v>7.5</v>
      </c>
      <c r="I9" s="16" t="s">
        <v>10</v>
      </c>
      <c r="J9" s="11">
        <v>5</v>
      </c>
      <c r="K9" s="17" t="str">
        <f>IF(F8=0,"-",ROUND((G9+(H9*J9)),2))</f>
        <v>-</v>
      </c>
      <c r="L9" s="18" t="str">
        <f>IF(F8=0,"-",D9*K9)</f>
        <v>-</v>
      </c>
      <c r="M9" s="49"/>
    </row>
    <row r="10" spans="1:13" ht="42" customHeight="1" x14ac:dyDescent="0.25">
      <c r="A10" s="30" t="s">
        <v>26</v>
      </c>
      <c r="B10" s="28" t="s">
        <v>27</v>
      </c>
      <c r="C10" s="7" t="s">
        <v>42</v>
      </c>
      <c r="D10" s="38">
        <v>490</v>
      </c>
      <c r="E10" s="11">
        <v>30.5</v>
      </c>
      <c r="F10" s="39"/>
      <c r="G10" s="14" t="str">
        <f>IF(F10=0,"-",E10+F10)</f>
        <v>-</v>
      </c>
      <c r="H10" s="32"/>
      <c r="I10" s="33"/>
      <c r="J10" s="12"/>
      <c r="K10" s="17" t="str">
        <f>IF(F10=0,"-",ROUND((G10+(H10*J10)),2))</f>
        <v>-</v>
      </c>
      <c r="L10" s="18" t="str">
        <f>IF(F10=0,"-",D10*K10)</f>
        <v>-</v>
      </c>
      <c r="M10" s="29">
        <f>IF(G10=0,"-",SUM(L10:L10))</f>
        <v>0</v>
      </c>
    </row>
    <row r="11" spans="1:13" ht="15.75" x14ac:dyDescent="0.25">
      <c r="A11" s="20"/>
      <c r="B11" s="20"/>
      <c r="C11" s="21"/>
      <c r="D11" s="21"/>
      <c r="E11" s="21"/>
      <c r="F11" s="21"/>
      <c r="G11" s="21"/>
      <c r="H11" s="21"/>
      <c r="I11" s="21"/>
      <c r="J11" s="21"/>
      <c r="K11" s="22"/>
      <c r="L11" s="18">
        <f>SUM(L6:L10)</f>
        <v>0</v>
      </c>
      <c r="M11" s="18">
        <f>SUM(M6:M10)</f>
        <v>0</v>
      </c>
    </row>
    <row r="12" spans="1:13" s="1" customFormat="1" ht="15.75" x14ac:dyDescent="0.25">
      <c r="A12" s="23"/>
      <c r="B12" s="23"/>
      <c r="C12" s="24"/>
      <c r="D12" s="25" t="s">
        <v>11</v>
      </c>
      <c r="E12" s="25"/>
      <c r="F12" s="25"/>
      <c r="G12" s="23"/>
      <c r="H12" s="23"/>
      <c r="I12" s="23"/>
      <c r="J12" s="23"/>
      <c r="K12" s="23"/>
      <c r="L12" s="23"/>
    </row>
    <row r="13" spans="1:13" s="1" customFormat="1" ht="15.75" x14ac:dyDescent="0.25">
      <c r="A13" s="23"/>
      <c r="B13" s="23"/>
      <c r="C13" s="23"/>
      <c r="D13" s="4"/>
      <c r="E13" s="4"/>
      <c r="F13" s="4"/>
      <c r="G13" s="23"/>
      <c r="H13" s="23"/>
      <c r="I13" s="23"/>
      <c r="J13" s="23"/>
      <c r="K13" s="23"/>
      <c r="L13" s="23"/>
    </row>
    <row r="14" spans="1:13" s="1" customFormat="1" ht="15.75" x14ac:dyDescent="0.25">
      <c r="A14" s="23"/>
      <c r="B14" s="23"/>
      <c r="C14" s="26"/>
      <c r="D14" s="25" t="s">
        <v>12</v>
      </c>
      <c r="E14" s="25"/>
      <c r="F14" s="25"/>
      <c r="G14" s="23"/>
      <c r="H14" s="23"/>
      <c r="I14" s="23"/>
      <c r="J14" s="23"/>
      <c r="K14" s="23"/>
      <c r="L14" s="23"/>
    </row>
    <row r="16" spans="1:13" ht="46.5" customHeight="1" x14ac:dyDescent="0.3">
      <c r="A16" s="43" t="s">
        <v>28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</row>
  </sheetData>
  <mergeCells count="7">
    <mergeCell ref="A3:M3"/>
    <mergeCell ref="A2:M2"/>
    <mergeCell ref="A16:L16"/>
    <mergeCell ref="A6:A7"/>
    <mergeCell ref="M6:M7"/>
    <mergeCell ref="A8:A9"/>
    <mergeCell ref="M8:M9"/>
  </mergeCells>
  <pageMargins left="0.7" right="0.7" top="0.75" bottom="0.75" header="0.3" footer="0.3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C813F-DDDB-4C1B-8C8D-DEABBB2F57F2}">
  <dimension ref="A1:M19"/>
  <sheetViews>
    <sheetView topLeftCell="D5" zoomScale="90" zoomScaleNormal="90" zoomScaleSheetLayoutView="80" workbookViewId="0">
      <selection activeCell="K18" sqref="K18"/>
    </sheetView>
  </sheetViews>
  <sheetFormatPr defaultRowHeight="15" x14ac:dyDescent="0.25"/>
  <cols>
    <col min="1" max="2" width="5.28515625" customWidth="1"/>
    <col min="3" max="3" width="91.7109375" customWidth="1"/>
    <col min="4" max="5" width="11.42578125" customWidth="1"/>
    <col min="6" max="6" width="15.7109375" customWidth="1"/>
    <col min="7" max="7" width="11.5703125" customWidth="1"/>
    <col min="8" max="8" width="13.5703125" customWidth="1"/>
    <col min="10" max="10" width="12.28515625" customWidth="1"/>
    <col min="11" max="11" width="13.28515625" customWidth="1"/>
    <col min="12" max="12" width="19.5703125" customWidth="1"/>
    <col min="13" max="13" width="19.42578125" customWidth="1"/>
  </cols>
  <sheetData>
    <row r="1" spans="1:13" ht="15.75" x14ac:dyDescent="0.25">
      <c r="A1" s="4" t="s">
        <v>33</v>
      </c>
      <c r="B1" s="4"/>
      <c r="C1" s="5"/>
      <c r="D1" s="5"/>
      <c r="E1" s="5"/>
      <c r="F1" s="5"/>
      <c r="G1" s="5"/>
      <c r="H1" s="5"/>
      <c r="I1" s="5"/>
      <c r="J1" s="5"/>
      <c r="L1" s="4"/>
      <c r="M1" s="6" t="s">
        <v>0</v>
      </c>
    </row>
    <row r="2" spans="1:13" ht="18.75" customHeight="1" x14ac:dyDescent="0.2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ht="34.5" customHeight="1" x14ac:dyDescent="0.25">
      <c r="A3" s="41" t="s">
        <v>31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 ht="87" x14ac:dyDescent="0.25">
      <c r="A4" s="34" t="s">
        <v>29</v>
      </c>
      <c r="B4" s="7" t="s">
        <v>2</v>
      </c>
      <c r="C4" s="7" t="s">
        <v>3</v>
      </c>
      <c r="D4" s="7" t="s">
        <v>4</v>
      </c>
      <c r="E4" s="7" t="s">
        <v>20</v>
      </c>
      <c r="F4" s="7" t="s">
        <v>21</v>
      </c>
      <c r="G4" s="7" t="s">
        <v>5</v>
      </c>
      <c r="H4" s="7" t="s">
        <v>6</v>
      </c>
      <c r="I4" s="7" t="s">
        <v>7</v>
      </c>
      <c r="J4" s="7" t="s">
        <v>22</v>
      </c>
      <c r="K4" s="7" t="s">
        <v>23</v>
      </c>
      <c r="L4" s="7" t="s">
        <v>8</v>
      </c>
      <c r="M4" s="7" t="s">
        <v>9</v>
      </c>
    </row>
    <row r="5" spans="1:13" s="2" customFormat="1" ht="11.25" x14ac:dyDescent="0.2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 t="s">
        <v>19</v>
      </c>
      <c r="H5" s="8">
        <v>8</v>
      </c>
      <c r="I5" s="8">
        <v>9</v>
      </c>
      <c r="J5" s="8">
        <v>10</v>
      </c>
      <c r="K5" s="8" t="s">
        <v>18</v>
      </c>
      <c r="L5" s="8" t="s">
        <v>17</v>
      </c>
      <c r="M5" s="9">
        <v>13</v>
      </c>
    </row>
    <row r="6" spans="1:13" s="2" customFormat="1" ht="50.1" customHeight="1" x14ac:dyDescent="0.2">
      <c r="A6" s="44">
        <v>1</v>
      </c>
      <c r="B6" s="27" t="s">
        <v>13</v>
      </c>
      <c r="C6" s="7" t="s">
        <v>36</v>
      </c>
      <c r="D6" s="10">
        <v>2821</v>
      </c>
      <c r="E6" s="11">
        <v>30.5</v>
      </c>
      <c r="F6" s="3"/>
      <c r="G6" s="14" t="str">
        <f>IF(F6=0,"-",E6+F6)</f>
        <v>-</v>
      </c>
      <c r="H6" s="15">
        <v>5</v>
      </c>
      <c r="I6" s="16" t="s">
        <v>10</v>
      </c>
      <c r="J6" s="11">
        <v>5</v>
      </c>
      <c r="K6" s="17" t="str">
        <f>IF(F6=0,"-",ROUND((G6+(H6*J6)),2))</f>
        <v>-</v>
      </c>
      <c r="L6" s="18" t="str">
        <f>IF(F6=0,"-",D6*K6)</f>
        <v>-</v>
      </c>
      <c r="M6" s="45">
        <f>IF(G6=0,"-",SUM(L6:L7))</f>
        <v>0</v>
      </c>
    </row>
    <row r="7" spans="1:13" s="2" customFormat="1" ht="50.1" customHeight="1" x14ac:dyDescent="0.2">
      <c r="A7" s="44"/>
      <c r="B7" s="27" t="s">
        <v>14</v>
      </c>
      <c r="C7" s="7" t="s">
        <v>37</v>
      </c>
      <c r="D7" s="10">
        <v>1211</v>
      </c>
      <c r="E7" s="12"/>
      <c r="F7" s="13"/>
      <c r="G7" s="19" t="str">
        <f>IF(F6=0,"-",ROUND(G6*0.7,2))</f>
        <v>-</v>
      </c>
      <c r="H7" s="15">
        <v>5</v>
      </c>
      <c r="I7" s="16" t="s">
        <v>10</v>
      </c>
      <c r="J7" s="11">
        <v>5</v>
      </c>
      <c r="K7" s="17" t="str">
        <f>IF(F6=0,"-",ROUND((G7+(H7*J7)),2))</f>
        <v>-</v>
      </c>
      <c r="L7" s="18" t="str">
        <f>IF(F6=0,"-",D7*K7)</f>
        <v>-</v>
      </c>
      <c r="M7" s="45"/>
    </row>
    <row r="8" spans="1:13" s="2" customFormat="1" ht="38.1" customHeight="1" x14ac:dyDescent="0.2">
      <c r="A8" s="46">
        <v>2</v>
      </c>
      <c r="B8" s="27" t="s">
        <v>15</v>
      </c>
      <c r="C8" s="7" t="s">
        <v>38</v>
      </c>
      <c r="D8" s="10">
        <v>3164</v>
      </c>
      <c r="E8" s="11">
        <v>30.5</v>
      </c>
      <c r="F8" s="31"/>
      <c r="G8" s="19" t="str">
        <f>IF(F8=0,"-",E8+F8)</f>
        <v>-</v>
      </c>
      <c r="H8" s="15">
        <v>5</v>
      </c>
      <c r="I8" s="16" t="s">
        <v>10</v>
      </c>
      <c r="J8" s="11">
        <v>5</v>
      </c>
      <c r="K8" s="17" t="str">
        <f>IF(F8=0,"-",ROUND((G8+(H8*J8)),2))</f>
        <v>-</v>
      </c>
      <c r="L8" s="18" t="str">
        <f>IF(F8=0,"-",D8*K8)</f>
        <v>-</v>
      </c>
      <c r="M8" s="48">
        <f>IF(G8=0,"-",SUM(L8:L9))</f>
        <v>0</v>
      </c>
    </row>
    <row r="9" spans="1:13" s="2" customFormat="1" ht="38.1" customHeight="1" x14ac:dyDescent="0.2">
      <c r="A9" s="47"/>
      <c r="B9" s="27" t="s">
        <v>16</v>
      </c>
      <c r="C9" s="7" t="s">
        <v>39</v>
      </c>
      <c r="D9" s="10">
        <v>1358</v>
      </c>
      <c r="E9" s="12"/>
      <c r="F9" s="13"/>
      <c r="G9" s="19" t="str">
        <f>IF(F8=0,"-",ROUND(G8*0.7,2))</f>
        <v>-</v>
      </c>
      <c r="H9" s="15">
        <v>5</v>
      </c>
      <c r="I9" s="16" t="s">
        <v>10</v>
      </c>
      <c r="J9" s="11">
        <v>5</v>
      </c>
      <c r="K9" s="17" t="str">
        <f>IF(F8=0,"-",ROUND((G9+(H9*J9)),2))</f>
        <v>-</v>
      </c>
      <c r="L9" s="18" t="str">
        <f>IF(F8=0,"-",D9*K9)</f>
        <v>-</v>
      </c>
      <c r="M9" s="49"/>
    </row>
    <row r="10" spans="1:13" s="2" customFormat="1" ht="38.25" x14ac:dyDescent="0.2">
      <c r="A10" s="46">
        <v>3</v>
      </c>
      <c r="B10" s="27" t="s">
        <v>27</v>
      </c>
      <c r="C10" s="7" t="s">
        <v>40</v>
      </c>
      <c r="D10" s="10">
        <v>2842</v>
      </c>
      <c r="E10" s="11">
        <v>30.5</v>
      </c>
      <c r="F10" s="31"/>
      <c r="G10" s="19" t="str">
        <f>IF(F10=0,"-",E10+F10)</f>
        <v>-</v>
      </c>
      <c r="H10" s="15">
        <v>5</v>
      </c>
      <c r="I10" s="16" t="s">
        <v>10</v>
      </c>
      <c r="J10" s="11">
        <v>5</v>
      </c>
      <c r="K10" s="17" t="str">
        <f>IF(F10=0,"-",ROUND((G10+(H10*J10)),2))</f>
        <v>-</v>
      </c>
      <c r="L10" s="18" t="str">
        <f>IF(F10=0,"-",D10*K10)</f>
        <v>-</v>
      </c>
      <c r="M10" s="48">
        <f>IF(G10=0,"-",SUM(L10:L11))</f>
        <v>0</v>
      </c>
    </row>
    <row r="11" spans="1:13" s="2" customFormat="1" ht="38.25" x14ac:dyDescent="0.2">
      <c r="A11" s="47"/>
      <c r="B11" s="27" t="s">
        <v>32</v>
      </c>
      <c r="C11" s="7" t="s">
        <v>41</v>
      </c>
      <c r="D11" s="10">
        <v>1218</v>
      </c>
      <c r="E11" s="12"/>
      <c r="F11" s="13"/>
      <c r="G11" s="19" t="str">
        <f>IF(F10=0,"-",ROUND(G10*0.7,2))</f>
        <v>-</v>
      </c>
      <c r="H11" s="15">
        <v>5</v>
      </c>
      <c r="I11" s="16" t="s">
        <v>10</v>
      </c>
      <c r="J11" s="11">
        <v>5</v>
      </c>
      <c r="K11" s="17" t="str">
        <f>IF(F10=0,"-",ROUND((G11+(H11*J11)),2))</f>
        <v>-</v>
      </c>
      <c r="L11" s="18" t="str">
        <f>IF(F10=0,"-",D11*K11)</f>
        <v>-</v>
      </c>
      <c r="M11" s="49"/>
    </row>
    <row r="12" spans="1:13" ht="15.75" x14ac:dyDescent="0.25">
      <c r="A12" s="20"/>
      <c r="B12" s="20"/>
      <c r="C12" s="21"/>
      <c r="D12" s="21"/>
      <c r="E12" s="21"/>
      <c r="F12" s="21"/>
      <c r="G12" s="21"/>
      <c r="H12" s="21"/>
      <c r="I12" s="21"/>
      <c r="J12" s="21"/>
      <c r="K12" s="22"/>
      <c r="L12" s="18">
        <f>SUM(L6:L11)</f>
        <v>0</v>
      </c>
      <c r="M12" s="18">
        <f>SUM(M6:M11)</f>
        <v>0</v>
      </c>
    </row>
    <row r="13" spans="1:13" s="1" customFormat="1" ht="15.75" x14ac:dyDescent="0.25">
      <c r="A13" s="23"/>
      <c r="B13" s="23"/>
      <c r="C13" s="24"/>
      <c r="D13" s="25" t="s">
        <v>11</v>
      </c>
      <c r="E13" s="25"/>
      <c r="F13" s="25"/>
      <c r="G13" s="23"/>
      <c r="H13" s="23"/>
      <c r="I13" s="23"/>
      <c r="J13" s="23"/>
      <c r="K13" s="23"/>
      <c r="L13" s="23"/>
    </row>
    <row r="14" spans="1:13" s="1" customFormat="1" ht="15.75" x14ac:dyDescent="0.25">
      <c r="A14" s="23"/>
      <c r="B14" s="23"/>
      <c r="C14" s="23"/>
      <c r="D14" s="4"/>
      <c r="E14" s="4"/>
      <c r="F14" s="4"/>
      <c r="G14" s="23"/>
      <c r="H14" s="23"/>
      <c r="I14" s="23"/>
      <c r="J14" s="23"/>
      <c r="K14" s="23"/>
      <c r="L14" s="23"/>
    </row>
    <row r="15" spans="1:13" s="1" customFormat="1" ht="15.75" x14ac:dyDescent="0.25">
      <c r="A15" s="23"/>
      <c r="B15" s="23"/>
      <c r="C15" s="26"/>
      <c r="D15" s="25" t="s">
        <v>12</v>
      </c>
      <c r="E15" s="25"/>
      <c r="F15" s="25"/>
      <c r="G15" s="23"/>
      <c r="H15" s="23"/>
      <c r="I15" s="23"/>
      <c r="J15" s="23"/>
      <c r="K15" s="23"/>
      <c r="L15" s="23"/>
    </row>
    <row r="17" spans="1:13" ht="46.5" customHeight="1" x14ac:dyDescent="0.3">
      <c r="A17" s="43" t="s">
        <v>28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</row>
    <row r="18" spans="1:13" ht="15.75" x14ac:dyDescent="0.25">
      <c r="K18" s="35"/>
      <c r="L18" s="36"/>
      <c r="M18" s="37"/>
    </row>
    <row r="19" spans="1:13" ht="15.75" x14ac:dyDescent="0.25">
      <c r="L19" s="36"/>
      <c r="M19" s="37"/>
    </row>
  </sheetData>
  <mergeCells count="9">
    <mergeCell ref="A2:M2"/>
    <mergeCell ref="A3:M3"/>
    <mergeCell ref="A10:A11"/>
    <mergeCell ref="M10:M11"/>
    <mergeCell ref="A17:L17"/>
    <mergeCell ref="A6:A7"/>
    <mergeCell ref="M6:M7"/>
    <mergeCell ref="A8:A9"/>
    <mergeCell ref="M8:M9"/>
  </mergeCells>
  <pageMargins left="0.7" right="0.7" top="0.75" bottom="0.75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Zadanie 1</vt:lpstr>
      <vt:lpstr>Zadanie 2</vt:lpstr>
      <vt:lpstr>'Zadanie 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Długosz</dc:creator>
  <cp:lastModifiedBy>Michał Grygar</cp:lastModifiedBy>
  <dcterms:created xsi:type="dcterms:W3CDTF">2023-03-24T07:01:38Z</dcterms:created>
  <dcterms:modified xsi:type="dcterms:W3CDTF">2025-05-30T06:56:51Z</dcterms:modified>
</cp:coreProperties>
</file>